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Freund\Desktop\Wowo\BERUF\BVDN\PNP Vertrag\2022\"/>
    </mc:Choice>
  </mc:AlternateContent>
  <xr:revisionPtr revIDLastSave="0" documentId="13_ncr:1_{0E415982-A0D7-4E5D-A5B3-0BF7224C405F}" xr6:coauthVersionLast="47" xr6:coauthVersionMax="47" xr10:uidLastSave="{00000000-0000-0000-0000-000000000000}"/>
  <bookViews>
    <workbookView xWindow="29100" yWindow="3780" windowWidth="27015" windowHeight="16635" xr2:uid="{BC998922-8485-47AC-976A-480FCFAA9E74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G9" i="1"/>
  <c r="G10" i="1" s="1"/>
  <c r="I9" i="1"/>
  <c r="J9" i="1" s="1"/>
  <c r="E22" i="1"/>
  <c r="E23" i="1" s="1"/>
  <c r="G11" i="1" l="1"/>
  <c r="J10" i="1"/>
  <c r="G12" i="1" l="1"/>
  <c r="J11" i="1"/>
  <c r="G13" i="1" l="1"/>
  <c r="J12" i="1"/>
  <c r="G14" i="1" l="1"/>
  <c r="J13" i="1"/>
  <c r="G15" i="1" l="1"/>
  <c r="J14" i="1"/>
  <c r="G16" i="1" l="1"/>
  <c r="J15" i="1"/>
  <c r="G17" i="1" l="1"/>
  <c r="J16" i="1"/>
  <c r="G18" i="1" l="1"/>
  <c r="J17" i="1"/>
  <c r="G19" i="1" l="1"/>
  <c r="J18" i="1"/>
  <c r="G20" i="1" l="1"/>
  <c r="J19" i="1"/>
  <c r="G21" i="1" l="1"/>
  <c r="I21" i="1" s="1"/>
  <c r="J21" i="1" s="1"/>
  <c r="J20" i="1"/>
  <c r="J22" i="1" l="1"/>
</calcChain>
</file>

<file path=xl/sharedStrings.xml><?xml version="1.0" encoding="utf-8"?>
<sst xmlns="http://schemas.openxmlformats.org/spreadsheetml/2006/main" count="52" uniqueCount="49">
  <si>
    <t>AOK-Vorschlag</t>
  </si>
  <si>
    <t>MEDI-Kalk.</t>
  </si>
  <si>
    <t>KV Q3-21</t>
  </si>
  <si>
    <t>PNP Q1-22</t>
  </si>
  <si>
    <t>NQ2</t>
  </si>
  <si>
    <t>EFA</t>
  </si>
  <si>
    <t>NE2A</t>
  </si>
  <si>
    <t>2 St.</t>
  </si>
  <si>
    <t>NE2B</t>
  </si>
  <si>
    <t>4 St.</t>
  </si>
  <si>
    <t>NE2C</t>
  </si>
  <si>
    <t>6 St.</t>
  </si>
  <si>
    <t>NE2D</t>
  </si>
  <si>
    <t>MS-Schub</t>
  </si>
  <si>
    <t>-</t>
  </si>
  <si>
    <t>PNVA</t>
  </si>
  <si>
    <t>PNVB</t>
  </si>
  <si>
    <t>NE1</t>
  </si>
  <si>
    <t>Lumbal</t>
  </si>
  <si>
    <t>NP2[…]2</t>
  </si>
  <si>
    <t>Beratungsz.</t>
  </si>
  <si>
    <t>BG1</t>
  </si>
  <si>
    <t>Covid</t>
  </si>
  <si>
    <t>NZ3</t>
  </si>
  <si>
    <t>NG10</t>
  </si>
  <si>
    <t>Neurosono</t>
  </si>
  <si>
    <t>PNP Q2-22</t>
  </si>
  <si>
    <t>Mehrwert</t>
  </si>
  <si>
    <t>x</t>
  </si>
  <si>
    <t>in die grüne Spalte die Zahl aus dem letzten Quartal eintragen</t>
  </si>
  <si>
    <t>Fallwert Kalkulation nach Zahlen Q4/21</t>
  </si>
  <si>
    <t>PNP Fallzahl</t>
  </si>
  <si>
    <t>der Praxis</t>
  </si>
  <si>
    <t>Häufigkeit</t>
  </si>
  <si>
    <t>durchschnittlicher</t>
  </si>
  <si>
    <t xml:space="preserve"> Effekt</t>
  </si>
  <si>
    <t>bisheriger Fallwert der Praxis</t>
  </si>
  <si>
    <t>Fallwert</t>
  </si>
  <si>
    <t>PNP-Ziffern</t>
  </si>
  <si>
    <t>bisheriger Wert</t>
  </si>
  <si>
    <t>bisher € 22</t>
  </si>
  <si>
    <t>kalkulierter Fallwert durch die Anpassungen und vermehrte Abrechnung der NZ2</t>
  </si>
  <si>
    <t>NZ2a</t>
  </si>
  <si>
    <t>NZ2b</t>
  </si>
  <si>
    <t>Fallwert Simulationsrechner für die Verbesserungen im PNP Vertrag für teilnehmende neurologische Praxen</t>
  </si>
  <si>
    <t>versäumt*</t>
  </si>
  <si>
    <t>vesäumt* bedeutet, dass Sie in dieser Zeile in das grüne Feld die geschätzte Zahl der Fälle eintragen, für die sie bei der aktuellen Auslegung doch noch eine NZ2a hätten abrechnen können</t>
  </si>
  <si>
    <t>Bitte setzen Sie in die grünen Felder ihre individuellen Werte bzw Häufigkeiten aus der letzten PNP Abrechnung ein</t>
  </si>
  <si>
    <t>in der gelben Spalte erscheinen dann die rechnerischen Effekte (Zuwachs auf den Fallwert) und unten im roten Ergebnisfeld der neue Fallwert!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</si>
</sst>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0" xfId="0" applyNumberFormat="1"/>
    <xf numFmtId="44" fontId="3" fillId="0" borderId="0" xfId="0" applyNumberFormat="1" applyFont="1"/>
    <xf numFmtId="10" fontId="1" fillId="0" borderId="0" xfId="2" applyNumberFormat="1" applyFont="1"/>
    <xf numFmtId="2" fontId="0" fillId="0" borderId="0" xfId="0" applyNumberFormat="1"/>
    <xf numFmtId="1" fontId="0" fillId="3" borderId="2" xfId="0" applyNumberFormat="1" applyFill="1" applyBorder="1"/>
    <xf numFmtId="44" fontId="0" fillId="2" borderId="2" xfId="0" applyNumberFormat="1" applyFill="1" applyBorder="1"/>
    <xf numFmtId="0" fontId="0" fillId="2" borderId="0" xfId="0" applyFill="1"/>
    <xf numFmtId="0" fontId="7" fillId="0" borderId="0" xfId="0" applyFont="1"/>
    <xf numFmtId="44" fontId="6" fillId="5" borderId="0" xfId="4" applyNumberFormat="1"/>
    <xf numFmtId="0" fontId="5" fillId="4" borderId="2" xfId="3" applyBorder="1"/>
    <xf numFmtId="0" fontId="0" fillId="6" borderId="2" xfId="0" applyFill="1" applyBorder="1"/>
    <xf numFmtId="44" fontId="0" fillId="6" borderId="2" xfId="0" applyNumberFormat="1" applyFill="1" applyBorder="1"/>
    <xf numFmtId="44" fontId="1" fillId="6" borderId="2" xfId="1" applyFont="1" applyFill="1" applyBorder="1"/>
    <xf numFmtId="44" fontId="1" fillId="6" borderId="2" xfId="0" applyNumberFormat="1" applyFont="1" applyFill="1" applyBorder="1" applyAlignment="1">
      <alignment horizontal="right"/>
    </xf>
    <xf numFmtId="44" fontId="0" fillId="6" borderId="2" xfId="1" applyFont="1" applyFill="1" applyBorder="1"/>
    <xf numFmtId="0" fontId="0" fillId="6" borderId="2" xfId="0" applyFill="1" applyBorder="1" applyAlignment="1">
      <alignment horizontal="right"/>
    </xf>
    <xf numFmtId="0" fontId="0" fillId="7" borderId="2" xfId="0" applyFill="1" applyBorder="1"/>
    <xf numFmtId="44" fontId="0" fillId="7" borderId="2" xfId="0" applyNumberFormat="1" applyFill="1" applyBorder="1"/>
    <xf numFmtId="44" fontId="0" fillId="7" borderId="2" xfId="0" applyNumberFormat="1" applyFill="1" applyBorder="1" applyAlignment="1">
      <alignment horizontal="right"/>
    </xf>
    <xf numFmtId="44" fontId="2" fillId="7" borderId="2" xfId="0" applyNumberFormat="1" applyFont="1" applyFill="1" applyBorder="1"/>
    <xf numFmtId="44" fontId="4" fillId="7" borderId="2" xfId="0" applyNumberFormat="1" applyFont="1" applyFill="1" applyBorder="1"/>
    <xf numFmtId="44" fontId="0" fillId="8" borderId="0" xfId="0" applyNumberFormat="1" applyFill="1"/>
    <xf numFmtId="0" fontId="0" fillId="8" borderId="0" xfId="0" applyFill="1"/>
    <xf numFmtId="0" fontId="8" fillId="0" borderId="0" xfId="0" applyFont="1"/>
  </cellXfs>
  <cellStyles count="5">
    <cellStyle name="Gut" xfId="3" builtinId="26"/>
    <cellStyle name="Prozent" xfId="2" builtinId="5"/>
    <cellStyle name="Schlecht" xfId="4" builtinId="27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C124-3FA1-48D7-BDA3-A2A6E6E7B5C6}">
  <dimension ref="A1:K27"/>
  <sheetViews>
    <sheetView tabSelected="1" workbookViewId="0">
      <selection activeCell="P18" sqref="P18"/>
    </sheetView>
  </sheetViews>
  <sheetFormatPr baseColWidth="10" defaultRowHeight="15" x14ac:dyDescent="0.25"/>
  <cols>
    <col min="6" max="6" width="3.42578125" customWidth="1"/>
    <col min="8" max="8" width="16" customWidth="1"/>
  </cols>
  <sheetData>
    <row r="1" spans="1:10" ht="18.75" x14ac:dyDescent="0.3">
      <c r="A1" s="25" t="s">
        <v>44</v>
      </c>
    </row>
    <row r="2" spans="1:10" x14ac:dyDescent="0.25">
      <c r="A2" t="s">
        <v>47</v>
      </c>
    </row>
    <row r="3" spans="1:10" x14ac:dyDescent="0.25">
      <c r="A3" t="s">
        <v>48</v>
      </c>
    </row>
    <row r="4" spans="1:10" x14ac:dyDescent="0.25">
      <c r="E4" s="12" t="s">
        <v>34</v>
      </c>
      <c r="H4" t="s">
        <v>39</v>
      </c>
      <c r="I4" t="s">
        <v>30</v>
      </c>
    </row>
    <row r="5" spans="1:10" x14ac:dyDescent="0.25">
      <c r="E5" s="12" t="s">
        <v>35</v>
      </c>
    </row>
    <row r="6" spans="1:10" x14ac:dyDescent="0.25">
      <c r="B6" s="1"/>
      <c r="C6" s="1"/>
      <c r="D6" s="18" t="s">
        <v>0</v>
      </c>
      <c r="E6" s="12" t="s">
        <v>1</v>
      </c>
      <c r="G6" t="s">
        <v>31</v>
      </c>
      <c r="H6" t="s">
        <v>32</v>
      </c>
      <c r="I6" s="11">
        <v>257</v>
      </c>
      <c r="J6" t="s">
        <v>27</v>
      </c>
    </row>
    <row r="7" spans="1:10" x14ac:dyDescent="0.25">
      <c r="A7" t="s">
        <v>37</v>
      </c>
      <c r="B7" s="2" t="s">
        <v>2</v>
      </c>
      <c r="C7" s="2"/>
      <c r="D7" s="19"/>
      <c r="E7" s="13">
        <v>95</v>
      </c>
      <c r="I7" t="s">
        <v>33</v>
      </c>
    </row>
    <row r="8" spans="1:10" x14ac:dyDescent="0.25">
      <c r="A8" t="s">
        <v>37</v>
      </c>
      <c r="B8" s="2" t="s">
        <v>3</v>
      </c>
      <c r="C8" s="2"/>
      <c r="D8" s="19"/>
      <c r="E8" s="13">
        <v>103</v>
      </c>
      <c r="G8" t="s">
        <v>36</v>
      </c>
      <c r="I8" s="11">
        <v>94.54</v>
      </c>
      <c r="J8" s="8">
        <f>I8</f>
        <v>94.54</v>
      </c>
    </row>
    <row r="9" spans="1:10" x14ac:dyDescent="0.25">
      <c r="A9" t="s">
        <v>38</v>
      </c>
      <c r="B9" s="2" t="s">
        <v>4</v>
      </c>
      <c r="C9" s="2" t="s">
        <v>5</v>
      </c>
      <c r="D9" s="19">
        <v>5</v>
      </c>
      <c r="E9" s="13">
        <v>3.11</v>
      </c>
      <c r="G9" s="9">
        <f>I6</f>
        <v>257</v>
      </c>
      <c r="H9" t="s">
        <v>28</v>
      </c>
      <c r="I9" s="5">
        <f>E9</f>
        <v>3.11</v>
      </c>
      <c r="J9" s="5">
        <f>I9</f>
        <v>3.11</v>
      </c>
    </row>
    <row r="10" spans="1:10" x14ac:dyDescent="0.25">
      <c r="B10" s="2" t="s">
        <v>6</v>
      </c>
      <c r="C10" s="2" t="s">
        <v>7</v>
      </c>
      <c r="D10" s="19">
        <v>53</v>
      </c>
      <c r="E10" s="14">
        <v>0.03</v>
      </c>
      <c r="G10" s="9">
        <f>G9</f>
        <v>257</v>
      </c>
      <c r="H10">
        <v>30</v>
      </c>
      <c r="I10" s="6">
        <v>2</v>
      </c>
      <c r="J10" s="7">
        <f>(D10-H10)*I10/G10</f>
        <v>0.17898832684824903</v>
      </c>
    </row>
    <row r="11" spans="1:10" x14ac:dyDescent="0.25">
      <c r="B11" s="2" t="s">
        <v>8</v>
      </c>
      <c r="C11" s="2" t="s">
        <v>9</v>
      </c>
      <c r="D11" s="19">
        <v>102</v>
      </c>
      <c r="E11" s="14">
        <v>0.14000000000000001</v>
      </c>
      <c r="G11" s="9">
        <f t="shared" ref="G11:G21" si="0">G10</f>
        <v>257</v>
      </c>
      <c r="H11">
        <v>60</v>
      </c>
      <c r="I11" s="6">
        <v>6</v>
      </c>
      <c r="J11" s="7">
        <f t="shared" ref="J11:J21" si="1">(D11-H11)*I11/G11</f>
        <v>0.98054474708171202</v>
      </c>
    </row>
    <row r="12" spans="1:10" x14ac:dyDescent="0.25">
      <c r="B12" s="2" t="s">
        <v>10</v>
      </c>
      <c r="C12" s="2" t="s">
        <v>11</v>
      </c>
      <c r="D12" s="19">
        <v>148</v>
      </c>
      <c r="E12" s="14">
        <v>0.18</v>
      </c>
      <c r="G12" s="9">
        <f t="shared" si="0"/>
        <v>257</v>
      </c>
      <c r="H12">
        <v>130</v>
      </c>
      <c r="I12" s="6"/>
      <c r="J12" s="7">
        <f t="shared" si="1"/>
        <v>0</v>
      </c>
    </row>
    <row r="13" spans="1:10" x14ac:dyDescent="0.25">
      <c r="B13" s="2" t="s">
        <v>12</v>
      </c>
      <c r="C13" s="2" t="s">
        <v>13</v>
      </c>
      <c r="D13" s="20">
        <v>55</v>
      </c>
      <c r="E13" s="15" t="s">
        <v>14</v>
      </c>
      <c r="G13" s="9">
        <f t="shared" si="0"/>
        <v>257</v>
      </c>
      <c r="H13">
        <v>30</v>
      </c>
      <c r="I13" s="6"/>
      <c r="J13" s="7">
        <f t="shared" si="1"/>
        <v>0</v>
      </c>
    </row>
    <row r="14" spans="1:10" x14ac:dyDescent="0.25">
      <c r="B14" s="2" t="s">
        <v>15</v>
      </c>
      <c r="C14" s="23" t="s">
        <v>45</v>
      </c>
      <c r="D14" s="20">
        <v>45</v>
      </c>
      <c r="E14" s="15"/>
      <c r="G14" s="9">
        <f t="shared" si="0"/>
        <v>257</v>
      </c>
      <c r="H14">
        <v>0</v>
      </c>
      <c r="I14" s="6"/>
      <c r="J14" s="7">
        <f t="shared" si="1"/>
        <v>0</v>
      </c>
    </row>
    <row r="15" spans="1:10" x14ac:dyDescent="0.25">
      <c r="B15" s="2" t="s">
        <v>15</v>
      </c>
      <c r="C15" s="2" t="s">
        <v>42</v>
      </c>
      <c r="D15" s="21">
        <v>45</v>
      </c>
      <c r="E15" s="16">
        <v>3.5</v>
      </c>
      <c r="G15" s="9">
        <f t="shared" si="0"/>
        <v>257</v>
      </c>
      <c r="H15">
        <v>30</v>
      </c>
      <c r="I15" s="6">
        <v>138</v>
      </c>
      <c r="J15" s="7">
        <f t="shared" si="1"/>
        <v>8.054474708171206</v>
      </c>
    </row>
    <row r="16" spans="1:10" x14ac:dyDescent="0.25">
      <c r="B16" s="2" t="s">
        <v>16</v>
      </c>
      <c r="C16" s="2" t="s">
        <v>43</v>
      </c>
      <c r="D16" s="21">
        <v>35</v>
      </c>
      <c r="E16" s="16">
        <v>0.31</v>
      </c>
      <c r="G16" s="9">
        <f t="shared" si="0"/>
        <v>257</v>
      </c>
      <c r="H16">
        <v>30</v>
      </c>
      <c r="I16" s="6">
        <v>18</v>
      </c>
      <c r="J16" s="7">
        <f t="shared" si="1"/>
        <v>0.35019455252918286</v>
      </c>
    </row>
    <row r="17" spans="2:11" x14ac:dyDescent="0.25">
      <c r="B17" s="2" t="s">
        <v>17</v>
      </c>
      <c r="C17" s="2" t="s">
        <v>18</v>
      </c>
      <c r="D17" s="21">
        <v>160</v>
      </c>
      <c r="E17" s="16">
        <v>0.03</v>
      </c>
      <c r="G17" s="9">
        <f t="shared" si="0"/>
        <v>257</v>
      </c>
      <c r="H17">
        <v>130</v>
      </c>
      <c r="I17" s="6">
        <v>0</v>
      </c>
      <c r="J17" s="7">
        <f t="shared" si="1"/>
        <v>0</v>
      </c>
    </row>
    <row r="18" spans="2:11" x14ac:dyDescent="0.25">
      <c r="B18" s="2" t="s">
        <v>19</v>
      </c>
      <c r="C18" s="2" t="s">
        <v>20</v>
      </c>
      <c r="D18" s="21">
        <v>20</v>
      </c>
      <c r="E18" s="13">
        <v>0.62</v>
      </c>
      <c r="G18" s="9">
        <f t="shared" si="0"/>
        <v>257</v>
      </c>
      <c r="H18">
        <v>19</v>
      </c>
      <c r="I18" s="6">
        <v>89</v>
      </c>
      <c r="J18" s="7">
        <f t="shared" si="1"/>
        <v>0.34630350194552528</v>
      </c>
    </row>
    <row r="19" spans="2:11" x14ac:dyDescent="0.25">
      <c r="B19" s="2" t="s">
        <v>21</v>
      </c>
      <c r="C19" s="2" t="s">
        <v>22</v>
      </c>
      <c r="D19" s="21">
        <v>20</v>
      </c>
      <c r="E19" s="13">
        <v>0.5</v>
      </c>
      <c r="G19" s="9">
        <f t="shared" si="0"/>
        <v>257</v>
      </c>
      <c r="H19">
        <v>0</v>
      </c>
      <c r="I19" s="6">
        <v>5</v>
      </c>
      <c r="J19" s="7">
        <f t="shared" si="1"/>
        <v>0.38910505836575876</v>
      </c>
    </row>
    <row r="20" spans="2:11" x14ac:dyDescent="0.25">
      <c r="B20" s="3" t="s">
        <v>23</v>
      </c>
      <c r="C20" s="3" t="s">
        <v>40</v>
      </c>
      <c r="D20" s="22">
        <v>0</v>
      </c>
      <c r="E20" s="13">
        <v>-2</v>
      </c>
      <c r="G20" s="9">
        <f t="shared" si="0"/>
        <v>257</v>
      </c>
      <c r="H20">
        <v>22</v>
      </c>
      <c r="I20" s="6"/>
      <c r="J20" s="7">
        <f t="shared" si="1"/>
        <v>0</v>
      </c>
    </row>
    <row r="21" spans="2:11" x14ac:dyDescent="0.25">
      <c r="B21" s="2" t="s">
        <v>24</v>
      </c>
      <c r="C21" s="2" t="s">
        <v>25</v>
      </c>
      <c r="D21" s="21">
        <v>5</v>
      </c>
      <c r="E21" s="17" t="s">
        <v>14</v>
      </c>
      <c r="G21" s="9">
        <f t="shared" si="0"/>
        <v>257</v>
      </c>
      <c r="H21">
        <v>4</v>
      </c>
      <c r="I21" s="6">
        <f>G21</f>
        <v>257</v>
      </c>
      <c r="J21" s="7">
        <f t="shared" si="1"/>
        <v>1</v>
      </c>
    </row>
    <row r="22" spans="2:11" x14ac:dyDescent="0.25">
      <c r="B22" s="2" t="s">
        <v>26</v>
      </c>
      <c r="C22" s="2"/>
      <c r="D22" s="2">
        <v>109.96</v>
      </c>
      <c r="E22" s="13">
        <f>E8+SUM(E9:E20)</f>
        <v>109.42</v>
      </c>
      <c r="I22" s="5"/>
      <c r="J22" s="10">
        <f>SUM(J8:J21)</f>
        <v>108.94961089494164</v>
      </c>
      <c r="K22" t="s">
        <v>41</v>
      </c>
    </row>
    <row r="23" spans="2:11" x14ac:dyDescent="0.25">
      <c r="B23" s="2"/>
      <c r="C23" s="2"/>
      <c r="D23" s="4">
        <v>0.15740000000000001</v>
      </c>
      <c r="E23" s="4">
        <f>E22/E7</f>
        <v>1.1517894736842105</v>
      </c>
      <c r="I23" s="5"/>
    </row>
    <row r="24" spans="2:11" x14ac:dyDescent="0.25">
      <c r="I24" s="5" t="s">
        <v>29</v>
      </c>
    </row>
    <row r="25" spans="2:11" x14ac:dyDescent="0.25">
      <c r="C25" s="24" t="s">
        <v>46</v>
      </c>
    </row>
    <row r="27" spans="2:11" x14ac:dyDescent="0.25">
      <c r="I27" s="5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Ritter, Jasmin</dc:creator>
  <cp:lastModifiedBy>CWFreund</cp:lastModifiedBy>
  <dcterms:created xsi:type="dcterms:W3CDTF">2022-02-24T18:00:43Z</dcterms:created>
  <dcterms:modified xsi:type="dcterms:W3CDTF">2022-03-13T21:14:07Z</dcterms:modified>
</cp:coreProperties>
</file>